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536" activeTab="1"/>
  </bookViews>
  <sheets>
    <sheet name="Протокол 09.09.17" sheetId="4" r:id="rId1"/>
    <sheet name="Протокол 10.09.17" sheetId="5" r:id="rId2"/>
  </sheets>
  <calcPr calcId="144525"/>
</workbook>
</file>

<file path=xl/calcChain.xml><?xml version="1.0" encoding="utf-8"?>
<calcChain xmlns="http://schemas.openxmlformats.org/spreadsheetml/2006/main">
  <c r="K6" i="5" l="1"/>
  <c r="K7" i="5" s="1"/>
  <c r="K8" i="5" s="1"/>
  <c r="K9" i="5" s="1"/>
  <c r="K10" i="5" s="1"/>
  <c r="K11" i="5" s="1"/>
  <c r="K12" i="5" s="1"/>
  <c r="D6" i="5"/>
  <c r="D7" i="5" s="1"/>
  <c r="D8" i="5" s="1"/>
  <c r="D9" i="5" s="1"/>
  <c r="D10" i="5" s="1"/>
  <c r="D11" i="5" s="1"/>
  <c r="D12" i="5" s="1"/>
  <c r="C6" i="5"/>
  <c r="C7" i="5" s="1"/>
  <c r="C8" i="5" s="1"/>
  <c r="C9" i="5" s="1"/>
  <c r="C10" i="5" s="1"/>
  <c r="C11" i="5" s="1"/>
  <c r="C12" i="5" s="1"/>
  <c r="K6" i="4"/>
  <c r="K7" i="4" s="1"/>
  <c r="K8" i="4" s="1"/>
  <c r="K9" i="4" s="1"/>
  <c r="K10" i="4" s="1"/>
  <c r="K11" i="4" s="1"/>
  <c r="K12" i="4" s="1"/>
  <c r="K13" i="4" s="1"/>
  <c r="K14" i="4" s="1"/>
  <c r="D6" i="4"/>
  <c r="D7" i="4" s="1"/>
  <c r="D8" i="4" s="1"/>
  <c r="D9" i="4" s="1"/>
  <c r="D10" i="4" s="1"/>
  <c r="D11" i="4" s="1"/>
  <c r="D12" i="4" s="1"/>
  <c r="D13" i="4" s="1"/>
  <c r="D14" i="4" s="1"/>
  <c r="C7" i="4"/>
  <c r="C8" i="4" s="1"/>
  <c r="C9" i="4" s="1"/>
  <c r="C10" i="4" s="1"/>
  <c r="C11" i="4" s="1"/>
  <c r="C12" i="4" s="1"/>
  <c r="C13" i="4" s="1"/>
  <c r="C14" i="4" s="1"/>
  <c r="C6" i="4"/>
  <c r="P12" i="5" l="1"/>
  <c r="I12" i="5"/>
  <c r="P11" i="5"/>
  <c r="I11" i="5"/>
  <c r="P10" i="5"/>
  <c r="I10" i="5"/>
  <c r="P9" i="5"/>
  <c r="I9" i="5"/>
  <c r="P8" i="5"/>
  <c r="I8" i="5"/>
  <c r="P7" i="5"/>
  <c r="I7" i="5"/>
  <c r="P6" i="5"/>
  <c r="I6" i="5"/>
  <c r="S5" i="5"/>
  <c r="P5" i="5"/>
  <c r="N5" i="5"/>
  <c r="M5" i="5" s="1"/>
  <c r="I5" i="5"/>
  <c r="G5" i="5"/>
  <c r="F5" i="5" l="1"/>
  <c r="H5" i="5"/>
  <c r="S6" i="5"/>
  <c r="S7" i="5"/>
  <c r="G7" i="5"/>
  <c r="H7" i="5" s="1"/>
  <c r="N7" i="5"/>
  <c r="G6" i="5"/>
  <c r="H6" i="5" s="1"/>
  <c r="N6" i="5"/>
  <c r="O6" i="5" s="1"/>
  <c r="S5" i="4"/>
  <c r="P13" i="4"/>
  <c r="P11" i="4"/>
  <c r="P9" i="4"/>
  <c r="P8" i="4"/>
  <c r="P7" i="4"/>
  <c r="N5" i="4"/>
  <c r="I14" i="4"/>
  <c r="G5" i="4"/>
  <c r="F5" i="4" s="1"/>
  <c r="I10" i="4"/>
  <c r="P10" i="4"/>
  <c r="I11" i="4"/>
  <c r="I12" i="4"/>
  <c r="P12" i="4"/>
  <c r="I13" i="4"/>
  <c r="P14" i="4"/>
  <c r="I5" i="4"/>
  <c r="P6" i="4"/>
  <c r="P5" i="4"/>
  <c r="I6" i="4"/>
  <c r="I7" i="4"/>
  <c r="I9" i="4"/>
  <c r="I8" i="4"/>
  <c r="G6" i="4"/>
  <c r="H6" i="4" s="1"/>
  <c r="S6" i="4" l="1"/>
  <c r="F6" i="5"/>
  <c r="N8" i="5"/>
  <c r="G8" i="5"/>
  <c r="H8" i="5" s="1"/>
  <c r="M6" i="5"/>
  <c r="O7" i="5"/>
  <c r="M7" i="5"/>
  <c r="F7" i="5"/>
  <c r="S8" i="5"/>
  <c r="M5" i="4"/>
  <c r="N6" i="4"/>
  <c r="O6" i="4" s="1"/>
  <c r="G7" i="4"/>
  <c r="H7" i="4" s="1"/>
  <c r="S8" i="4"/>
  <c r="N7" i="4"/>
  <c r="O7" i="4" s="1"/>
  <c r="S7" i="4"/>
  <c r="F6" i="4"/>
  <c r="G9" i="5" l="1"/>
  <c r="H9" i="5" s="1"/>
  <c r="N9" i="5"/>
  <c r="S9" i="5"/>
  <c r="F8" i="5"/>
  <c r="O8" i="5"/>
  <c r="M8" i="5"/>
  <c r="M6" i="4"/>
  <c r="N8" i="4"/>
  <c r="O8" i="4" s="1"/>
  <c r="S9" i="4"/>
  <c r="G8" i="4"/>
  <c r="H8" i="4" s="1"/>
  <c r="M7" i="4"/>
  <c r="F7" i="4"/>
  <c r="S10" i="5" l="1"/>
  <c r="N10" i="5"/>
  <c r="G10" i="5"/>
  <c r="H10" i="5" s="1"/>
  <c r="O9" i="5"/>
  <c r="M9" i="5"/>
  <c r="F9" i="5"/>
  <c r="F8" i="4"/>
  <c r="S10" i="4"/>
  <c r="M8" i="4"/>
  <c r="G9" i="4"/>
  <c r="H9" i="4" s="1"/>
  <c r="N9" i="4"/>
  <c r="O9" i="4" s="1"/>
  <c r="F10" i="5" l="1"/>
  <c r="O10" i="5"/>
  <c r="M10" i="5"/>
  <c r="G11" i="5"/>
  <c r="H11" i="5" s="1"/>
  <c r="N11" i="5"/>
  <c r="S11" i="5"/>
  <c r="M9" i="4"/>
  <c r="G10" i="4"/>
  <c r="H10" i="4" s="1"/>
  <c r="S11" i="4"/>
  <c r="N10" i="4"/>
  <c r="O10" i="4" s="1"/>
  <c r="F9" i="4"/>
  <c r="O11" i="5" l="1"/>
  <c r="M11" i="5"/>
  <c r="F11" i="5"/>
  <c r="S12" i="5"/>
  <c r="N12" i="5"/>
  <c r="G12" i="5"/>
  <c r="H12" i="5" s="1"/>
  <c r="N11" i="4"/>
  <c r="O11" i="4" s="1"/>
  <c r="S12" i="4"/>
  <c r="F10" i="4"/>
  <c r="M10" i="4"/>
  <c r="G11" i="4"/>
  <c r="H11" i="4" s="1"/>
  <c r="F12" i="5" l="1"/>
  <c r="O12" i="5"/>
  <c r="M12" i="5"/>
  <c r="S13" i="4"/>
  <c r="N12" i="4"/>
  <c r="O12" i="4" s="1"/>
  <c r="G12" i="4"/>
  <c r="H12" i="4" s="1"/>
  <c r="M11" i="4"/>
  <c r="F11" i="4"/>
  <c r="S14" i="5" l="1"/>
  <c r="M12" i="4"/>
  <c r="S14" i="4"/>
  <c r="S17" i="4" s="1"/>
  <c r="G13" i="4"/>
  <c r="H13" i="4" s="1"/>
  <c r="N13" i="4"/>
  <c r="O13" i="4" s="1"/>
  <c r="N14" i="4" l="1"/>
  <c r="O14" i="4" s="1"/>
  <c r="G14" i="4"/>
  <c r="H14" i="4" s="1"/>
  <c r="M13" i="4"/>
  <c r="F13" i="4"/>
  <c r="F14" i="4" l="1"/>
  <c r="M14" i="4"/>
</calcChain>
</file>

<file path=xl/sharedStrings.xml><?xml version="1.0" encoding="utf-8"?>
<sst xmlns="http://schemas.openxmlformats.org/spreadsheetml/2006/main" count="76" uniqueCount="44">
  <si>
    <t>Протокол контроля  времени завершения игры на 9 и 18 лунках</t>
  </si>
  <si>
    <t>Старт Ти 1</t>
  </si>
  <si>
    <t>№</t>
  </si>
  <si>
    <t>Игроки</t>
  </si>
  <si>
    <t>1 л-ка   старт</t>
  </si>
  <si>
    <t>9 л-ка график</t>
  </si>
  <si>
    <t>9 факт</t>
  </si>
  <si>
    <r>
      <t>Отств.(</t>
    </r>
    <r>
      <rPr>
        <b/>
        <sz val="10"/>
        <rFont val="Arial Cyr"/>
        <charset val="204"/>
      </rPr>
      <t>+)</t>
    </r>
    <r>
      <rPr>
        <sz val="10"/>
        <rFont val="Arial Cyr"/>
        <charset val="204"/>
      </rPr>
      <t xml:space="preserve"> Оперж.(</t>
    </r>
    <r>
      <rPr>
        <b/>
        <sz val="10"/>
        <rFont val="Arial Cyr"/>
        <charset val="204"/>
      </rPr>
      <t>-)</t>
    </r>
  </si>
  <si>
    <t>18 л-ка график</t>
  </si>
  <si>
    <t>18 факт</t>
  </si>
  <si>
    <t>Теорит. штраф</t>
  </si>
  <si>
    <t>Цифра отмечается красным в случае "выхода из графика" по данному параметру</t>
  </si>
  <si>
    <t>Отств.(+) Оперж.(-)</t>
  </si>
  <si>
    <t>Отставание от впереди идущей  группы в минутах</t>
  </si>
  <si>
    <t>Скрытая обл.
(служебная)</t>
  </si>
  <si>
    <t>Отставание от впереди идущей  группы в минутах - указывается только если группа вышла из графика</t>
  </si>
  <si>
    <r>
      <t xml:space="preserve">Штраф налагается если время завершения лунки превышает время по графику и отставание от впереди идущей группы равно или превышает </t>
    </r>
    <r>
      <rPr>
        <b/>
        <sz val="10"/>
        <color rgb="FFFF0000"/>
        <rFont val="Arial Cyr"/>
        <charset val="204"/>
      </rPr>
      <t>15</t>
    </r>
    <r>
      <rPr>
        <sz val="10"/>
        <rFont val="Arial Cyr"/>
        <charset val="204"/>
      </rPr>
      <t xml:space="preserve"> минут.</t>
    </r>
  </si>
  <si>
    <t>ПР</t>
  </si>
  <si>
    <t>Длит. Раунда</t>
  </si>
  <si>
    <t>самый быстрый раунд</t>
  </si>
  <si>
    <t>самый долгий раунд</t>
  </si>
  <si>
    <t>средняя длина раунда</t>
  </si>
  <si>
    <r>
      <rPr>
        <b/>
        <sz val="14"/>
        <rFont val="Arial Cyr"/>
        <charset val="204"/>
      </rPr>
      <t>Пестово</t>
    </r>
    <r>
      <rPr>
        <sz val="14"/>
        <rFont val="Arial Cyr"/>
        <charset val="204"/>
      </rPr>
      <t xml:space="preserve"> 9 сентября 2017</t>
    </r>
  </si>
  <si>
    <t>Крылов Ряхов</t>
  </si>
  <si>
    <t>Ельчанинов Мовсесян Сахарцев</t>
  </si>
  <si>
    <t>Айбазов Гриненко Минаев</t>
  </si>
  <si>
    <t>Муравьев Яковлев Тайлер</t>
  </si>
  <si>
    <t>Якупов Малаев Дашевский</t>
  </si>
  <si>
    <t>Кадыров Одегов Комаров</t>
  </si>
  <si>
    <t>Ляховой Тваури Ивкин</t>
  </si>
  <si>
    <t>Закарян Павлов Воробьев</t>
  </si>
  <si>
    <t>Торбаков Ермаков Крючков</t>
  </si>
  <si>
    <t>Петров Ясюченя Бутримов</t>
  </si>
  <si>
    <r>
      <rPr>
        <b/>
        <sz val="14"/>
        <rFont val="Arial Cyr"/>
        <charset val="204"/>
      </rPr>
      <t>Пестово</t>
    </r>
    <r>
      <rPr>
        <sz val="14"/>
        <rFont val="Arial Cyr"/>
        <charset val="204"/>
      </rPr>
      <t xml:space="preserve"> 10 сентября 2017</t>
    </r>
  </si>
  <si>
    <t>Айбазов Сахарцев Тайлер</t>
  </si>
  <si>
    <t>Ясюченя Одегов Крылов</t>
  </si>
  <si>
    <t>Нигай Дашевский Торбаков</t>
  </si>
  <si>
    <t>Муравьев Ивкин Кадыров</t>
  </si>
  <si>
    <t xml:space="preserve"> Ряхов Петров</t>
  </si>
  <si>
    <t>Комаров Ельчанинов Крючков</t>
  </si>
  <si>
    <t>Минаев Тваури Гриненко</t>
  </si>
  <si>
    <t>Мовсесян Малаев Ермаков</t>
  </si>
  <si>
    <t>1 удар штрафа</t>
  </si>
  <si>
    <t>Фактическое время финиша 3ей группы отличается от времени, записанного в протоколе игроками (14:55), поскольку доигрывание лунки было прервано празднованием (купанием в пруду) одним из игроков своего перехода в категорию сингл, и время проставлялось не по часам, а по приблизительной оценке игрока. Флаг был вставлен в 15:00, и по оценке судьи время завершения лунки составило бы в лучшем случае 14:58.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</si>
</sst>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15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color rgb="FFFF0000"/>
      <name val="Arial Cyr"/>
      <charset val="204"/>
    </font>
    <font>
      <sz val="10"/>
      <color rgb="FFFF0000"/>
      <name val="Arial Cyr"/>
      <charset val="204"/>
    </font>
    <font>
      <sz val="8"/>
      <color theme="6" tint="-0.249977111117893"/>
      <name val="Arial Cyr"/>
      <charset val="204"/>
    </font>
    <font>
      <sz val="7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0"/>
      <color theme="1" tint="4.9989318521683403E-2"/>
      <name val="Arial Cyr"/>
      <charset val="204"/>
    </font>
    <font>
      <b/>
      <sz val="18"/>
      <name val="Arial Cyr"/>
      <charset val="204"/>
    </font>
    <font>
      <b/>
      <sz val="14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6" borderId="8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165" fontId="0" fillId="6" borderId="8" xfId="0" applyNumberFormat="1" applyFont="1" applyFill="1" applyBorder="1" applyAlignment="1">
      <alignment horizontal="center" vertical="center"/>
    </xf>
    <xf numFmtId="165" fontId="0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12" fillId="4" borderId="8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13" fillId="2" borderId="6" xfId="0" applyNumberFormat="1" applyFont="1" applyFill="1" applyBorder="1" applyAlignment="1">
      <alignment horizontal="center"/>
    </xf>
    <xf numFmtId="0" fontId="14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4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1" xfId="0" applyFont="1" applyFill="1" applyBorder="1" applyAlignment="1">
      <alignment horizontal="left" wrapText="1"/>
    </xf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zoomScale="75" zoomScaleNormal="75" workbookViewId="0">
      <selection activeCell="B11" sqref="B11"/>
    </sheetView>
  </sheetViews>
  <sheetFormatPr defaultRowHeight="13.2" x14ac:dyDescent="0.25"/>
  <cols>
    <col min="1" max="1" width="4.5546875" style="25" customWidth="1"/>
    <col min="2" max="2" width="43.66406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  <col min="19" max="19" width="18.109375" customWidth="1"/>
  </cols>
  <sheetData>
    <row r="1" spans="1:21" ht="17.399999999999999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21" ht="17.399999999999999" x14ac:dyDescent="0.3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21" ht="31.2" customHeight="1" thickBot="1" x14ac:dyDescent="0.3">
      <c r="B3" s="1" t="s">
        <v>1</v>
      </c>
      <c r="R3" s="32">
        <v>0.19097222222222221</v>
      </c>
    </row>
    <row r="4" spans="1:21" s="27" customFormat="1" ht="57" customHeight="1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7" t="s">
        <v>12</v>
      </c>
      <c r="G4" s="19" t="s">
        <v>14</v>
      </c>
      <c r="H4" s="20" t="s">
        <v>13</v>
      </c>
      <c r="I4" s="19" t="s">
        <v>14</v>
      </c>
      <c r="J4" s="12" t="s">
        <v>10</v>
      </c>
      <c r="K4" s="5" t="s">
        <v>8</v>
      </c>
      <c r="L4" s="6" t="s">
        <v>9</v>
      </c>
      <c r="M4" s="7" t="s">
        <v>7</v>
      </c>
      <c r="N4" s="19" t="s">
        <v>14</v>
      </c>
      <c r="O4" s="20" t="s">
        <v>13</v>
      </c>
      <c r="P4" s="19" t="s">
        <v>14</v>
      </c>
      <c r="Q4" s="12" t="s">
        <v>10</v>
      </c>
      <c r="S4" s="33" t="s">
        <v>18</v>
      </c>
    </row>
    <row r="5" spans="1:21" ht="35.1" customHeight="1" x14ac:dyDescent="0.25">
      <c r="A5" s="26">
        <v>1</v>
      </c>
      <c r="B5" s="28" t="s">
        <v>23</v>
      </c>
      <c r="C5" s="8">
        <v>0.375</v>
      </c>
      <c r="D5" s="11">
        <v>0.46736111111111112</v>
      </c>
      <c r="E5" s="10">
        <v>0.4548611111111111</v>
      </c>
      <c r="F5" s="30">
        <f t="shared" ref="F5:F9" si="0">G5*86400/60</f>
        <v>-18.000000000000014</v>
      </c>
      <c r="G5" s="21">
        <f t="shared" ref="G5:G9" si="1">E5-D5</f>
        <v>-1.2500000000000011E-2</v>
      </c>
      <c r="H5" s="18"/>
      <c r="I5" s="22" t="e">
        <f t="shared" ref="I5:I7" si="2">E5-E4</f>
        <v>#VALUE!</v>
      </c>
      <c r="J5" s="13"/>
      <c r="K5" s="15">
        <v>0.56597222222222221</v>
      </c>
      <c r="L5" s="16">
        <v>0.53819444444444442</v>
      </c>
      <c r="M5" s="30">
        <f t="shared" ref="M5:M9" si="3">N5*86400/60</f>
        <v>-40.000000000000014</v>
      </c>
      <c r="N5" s="23">
        <f t="shared" ref="N5:N9" si="4">L5-K5</f>
        <v>-2.777777777777779E-2</v>
      </c>
      <c r="O5" s="18"/>
      <c r="P5" s="21" t="e">
        <f t="shared" ref="P5:P7" si="5">L5-L4</f>
        <v>#VALUE!</v>
      </c>
      <c r="Q5" s="14"/>
      <c r="S5" s="34">
        <f>L5-C5</f>
        <v>0.16319444444444442</v>
      </c>
      <c r="U5" t="s">
        <v>19</v>
      </c>
    </row>
    <row r="6" spans="1:21" ht="35.1" customHeight="1" x14ac:dyDescent="0.25">
      <c r="A6" s="26">
        <v>2</v>
      </c>
      <c r="B6" s="28" t="s">
        <v>24</v>
      </c>
      <c r="C6" s="9">
        <f>C5+(10/1440)</f>
        <v>0.38194444444444442</v>
      </c>
      <c r="D6" s="9">
        <f>D5+(10/1440)</f>
        <v>0.47430555555555554</v>
      </c>
      <c r="E6" s="10">
        <v>0.46527777777777773</v>
      </c>
      <c r="F6" s="30">
        <f t="shared" si="0"/>
        <v>-13.000000000000034</v>
      </c>
      <c r="G6" s="22">
        <f t="shared" si="1"/>
        <v>-9.0277777777778012E-3</v>
      </c>
      <c r="H6" s="39" t="str">
        <f t="shared" ref="H6:H14" si="6">IF(G6&lt;0,"",IF(G6=0,"",MINUTE(I6)))</f>
        <v/>
      </c>
      <c r="I6" s="22">
        <f t="shared" si="2"/>
        <v>1.041666666666663E-2</v>
      </c>
      <c r="J6" s="13"/>
      <c r="K6" s="9">
        <f>K5+(10/1440)</f>
        <v>0.57291666666666663</v>
      </c>
      <c r="L6" s="10">
        <v>0.56666666666666665</v>
      </c>
      <c r="M6" s="30">
        <f t="shared" si="3"/>
        <v>-8.999999999999968</v>
      </c>
      <c r="N6" s="24">
        <f t="shared" si="4"/>
        <v>-6.2499999999999778E-3</v>
      </c>
      <c r="O6" s="36" t="str">
        <f t="shared" ref="O6:O14" si="7">IF(N6&lt;0,"",IF(N6=0,"",MINUTE(P6)))</f>
        <v/>
      </c>
      <c r="P6" s="22">
        <f t="shared" si="5"/>
        <v>2.8472222222222232E-2</v>
      </c>
      <c r="Q6" s="14"/>
      <c r="S6" s="34">
        <f t="shared" ref="S6:S14" si="8">L6-C6</f>
        <v>0.18472222222222223</v>
      </c>
      <c r="U6" s="38"/>
    </row>
    <row r="7" spans="1:21" ht="35.1" customHeight="1" x14ac:dyDescent="0.25">
      <c r="A7" s="26">
        <v>3</v>
      </c>
      <c r="B7" s="28" t="s">
        <v>25</v>
      </c>
      <c r="C7" s="9">
        <f t="shared" ref="C7:D14" si="9">C6+(10/1440)</f>
        <v>0.38888888888888884</v>
      </c>
      <c r="D7" s="9">
        <f t="shared" si="9"/>
        <v>0.48124999999999996</v>
      </c>
      <c r="E7" s="10">
        <v>0.47500000000000003</v>
      </c>
      <c r="F7" s="30">
        <f t="shared" si="0"/>
        <v>-8.9999999999998881</v>
      </c>
      <c r="G7" s="22">
        <f t="shared" si="1"/>
        <v>-6.2499999999999223E-3</v>
      </c>
      <c r="H7" s="39" t="str">
        <f t="shared" si="6"/>
        <v/>
      </c>
      <c r="I7" s="22">
        <f t="shared" si="2"/>
        <v>9.7222222222222987E-3</v>
      </c>
      <c r="J7" s="13"/>
      <c r="K7" s="9">
        <f t="shared" ref="K7:K14" si="10">K6+(10/1440)</f>
        <v>0.57986111111111105</v>
      </c>
      <c r="L7" s="10">
        <v>0.5756944444444444</v>
      </c>
      <c r="M7" s="30">
        <f t="shared" si="3"/>
        <v>-5.9999999999999796</v>
      </c>
      <c r="N7" s="24">
        <f t="shared" si="4"/>
        <v>-4.1666666666666519E-3</v>
      </c>
      <c r="O7" s="39" t="str">
        <f t="shared" si="7"/>
        <v/>
      </c>
      <c r="P7" s="22">
        <f t="shared" si="5"/>
        <v>9.0277777777777457E-3</v>
      </c>
      <c r="Q7" s="14"/>
      <c r="S7" s="34">
        <f t="shared" si="8"/>
        <v>0.18680555555555556</v>
      </c>
      <c r="U7" s="38"/>
    </row>
    <row r="8" spans="1:21" ht="35.1" customHeight="1" x14ac:dyDescent="0.25">
      <c r="A8" s="26">
        <v>4</v>
      </c>
      <c r="B8" s="28" t="s">
        <v>26</v>
      </c>
      <c r="C8" s="9">
        <f t="shared" si="9"/>
        <v>0.39583333333333326</v>
      </c>
      <c r="D8" s="9">
        <f t="shared" si="9"/>
        <v>0.48819444444444438</v>
      </c>
      <c r="E8" s="10">
        <v>0.48333333333333334</v>
      </c>
      <c r="F8" s="30">
        <f t="shared" si="0"/>
        <v>-6.9999999999998952</v>
      </c>
      <c r="G8" s="22">
        <f t="shared" si="1"/>
        <v>-4.8611111111110383E-3</v>
      </c>
      <c r="H8" s="36" t="str">
        <f t="shared" si="6"/>
        <v/>
      </c>
      <c r="I8" s="22">
        <f>E8-E7</f>
        <v>8.3333333333333037E-3</v>
      </c>
      <c r="J8" s="13"/>
      <c r="K8" s="9">
        <f t="shared" si="10"/>
        <v>0.58680555555555547</v>
      </c>
      <c r="L8" s="10">
        <v>0.57986111111111105</v>
      </c>
      <c r="M8" s="30">
        <f t="shared" si="3"/>
        <v>-9.9999999999999645</v>
      </c>
      <c r="N8" s="24">
        <f t="shared" si="4"/>
        <v>-6.9444444444444198E-3</v>
      </c>
      <c r="O8" s="39" t="str">
        <f t="shared" si="7"/>
        <v/>
      </c>
      <c r="P8" s="22">
        <f>L8-L7</f>
        <v>4.1666666666666519E-3</v>
      </c>
      <c r="Q8" s="14"/>
      <c r="S8" s="34">
        <f t="shared" si="8"/>
        <v>0.18402777777777779</v>
      </c>
    </row>
    <row r="9" spans="1:21" ht="35.1" customHeight="1" x14ac:dyDescent="0.25">
      <c r="A9" s="26">
        <v>5</v>
      </c>
      <c r="B9" s="28" t="s">
        <v>27</v>
      </c>
      <c r="C9" s="9">
        <f t="shared" si="9"/>
        <v>0.40277777777777768</v>
      </c>
      <c r="D9" s="9">
        <f t="shared" si="9"/>
        <v>0.4951388888888888</v>
      </c>
      <c r="E9" s="10">
        <v>0.49305555555555558</v>
      </c>
      <c r="F9" s="30">
        <f t="shared" si="0"/>
        <v>-2.9999999999998295</v>
      </c>
      <c r="G9" s="22">
        <f t="shared" si="1"/>
        <v>-2.0833333333332149E-3</v>
      </c>
      <c r="H9" s="39" t="str">
        <f t="shared" si="6"/>
        <v/>
      </c>
      <c r="I9" s="22">
        <f t="shared" ref="I9" si="11">E9-E8</f>
        <v>9.7222222222222432E-3</v>
      </c>
      <c r="J9" s="13"/>
      <c r="K9" s="9">
        <f t="shared" si="10"/>
        <v>0.59374999999999989</v>
      </c>
      <c r="L9" s="10">
        <v>0.58819444444444446</v>
      </c>
      <c r="M9" s="30">
        <f t="shared" si="3"/>
        <v>-7.9999999999998117</v>
      </c>
      <c r="N9" s="24">
        <f t="shared" si="4"/>
        <v>-5.5555555555554248E-3</v>
      </c>
      <c r="O9" s="39" t="str">
        <f t="shared" si="7"/>
        <v/>
      </c>
      <c r="P9" s="22">
        <f t="shared" ref="P9" si="12">L9-L8</f>
        <v>8.3333333333334147E-3</v>
      </c>
      <c r="Q9" s="14"/>
      <c r="S9" s="34">
        <f t="shared" si="8"/>
        <v>0.18541666666666679</v>
      </c>
    </row>
    <row r="10" spans="1:21" ht="35.1" customHeight="1" x14ac:dyDescent="0.25">
      <c r="A10" s="26">
        <v>6</v>
      </c>
      <c r="B10" s="28" t="s">
        <v>28</v>
      </c>
      <c r="C10" s="9">
        <f t="shared" si="9"/>
        <v>0.4097222222222221</v>
      </c>
      <c r="D10" s="9">
        <f t="shared" si="9"/>
        <v>0.50208333333333321</v>
      </c>
      <c r="E10" s="10">
        <v>0.49791666666666662</v>
      </c>
      <c r="F10" s="30">
        <f t="shared" ref="F10:F14" si="13">G10*86400/60</f>
        <v>-5.9999999999998987</v>
      </c>
      <c r="G10" s="22">
        <f t="shared" ref="G10:G14" si="14">E10-D10</f>
        <v>-4.1666666666665964E-3</v>
      </c>
      <c r="H10" s="39" t="str">
        <f t="shared" si="6"/>
        <v/>
      </c>
      <c r="I10" s="22">
        <f t="shared" ref="I10:I14" si="15">E10-E9</f>
        <v>4.8611111111110383E-3</v>
      </c>
      <c r="J10" s="13"/>
      <c r="K10" s="9">
        <f t="shared" si="10"/>
        <v>0.60069444444444431</v>
      </c>
      <c r="L10" s="10">
        <v>0.59513888888888888</v>
      </c>
      <c r="M10" s="30">
        <f t="shared" ref="M10:M14" si="16">N10*86400/60</f>
        <v>-7.9999999999998117</v>
      </c>
      <c r="N10" s="24">
        <f t="shared" ref="N10:N14" si="17">L10-K10</f>
        <v>-5.5555555555554248E-3</v>
      </c>
      <c r="O10" s="39" t="str">
        <f t="shared" si="7"/>
        <v/>
      </c>
      <c r="P10" s="22">
        <f t="shared" ref="P10:P14" si="18">L10-L9</f>
        <v>6.9444444444444198E-3</v>
      </c>
      <c r="Q10" s="14"/>
      <c r="S10" s="34">
        <f t="shared" si="8"/>
        <v>0.18541666666666679</v>
      </c>
    </row>
    <row r="11" spans="1:21" ht="35.1" customHeight="1" x14ac:dyDescent="0.25">
      <c r="A11" s="26">
        <v>7</v>
      </c>
      <c r="B11" s="28" t="s">
        <v>29</v>
      </c>
      <c r="C11" s="9">
        <f t="shared" si="9"/>
        <v>0.41666666666666652</v>
      </c>
      <c r="D11" s="9">
        <f t="shared" si="9"/>
        <v>0.50902777777777763</v>
      </c>
      <c r="E11" s="10">
        <v>0.50347222222222221</v>
      </c>
      <c r="F11" s="30">
        <f t="shared" si="13"/>
        <v>-7.9999999999998117</v>
      </c>
      <c r="G11" s="22">
        <f t="shared" si="14"/>
        <v>-5.5555555555554248E-3</v>
      </c>
      <c r="H11" s="39" t="str">
        <f t="shared" si="6"/>
        <v/>
      </c>
      <c r="I11" s="22">
        <f t="shared" si="15"/>
        <v>5.5555555555555913E-3</v>
      </c>
      <c r="J11" s="13"/>
      <c r="K11" s="9">
        <f t="shared" si="10"/>
        <v>0.60763888888888873</v>
      </c>
      <c r="L11" s="10">
        <v>0.6020833333333333</v>
      </c>
      <c r="M11" s="30">
        <f t="shared" si="16"/>
        <v>-7.9999999999998117</v>
      </c>
      <c r="N11" s="24">
        <f t="shared" si="17"/>
        <v>-5.5555555555554248E-3</v>
      </c>
      <c r="O11" s="39" t="str">
        <f t="shared" si="7"/>
        <v/>
      </c>
      <c r="P11" s="22">
        <f t="shared" si="18"/>
        <v>6.9444444444444198E-3</v>
      </c>
      <c r="Q11" s="14"/>
      <c r="S11" s="34">
        <f t="shared" si="8"/>
        <v>0.18541666666666679</v>
      </c>
    </row>
    <row r="12" spans="1:21" ht="35.1" customHeight="1" x14ac:dyDescent="0.25">
      <c r="A12" s="26">
        <v>8</v>
      </c>
      <c r="B12" s="28" t="s">
        <v>30</v>
      </c>
      <c r="C12" s="9">
        <f t="shared" si="9"/>
        <v>0.42361111111111094</v>
      </c>
      <c r="D12" s="9">
        <f t="shared" si="9"/>
        <v>0.51597222222222205</v>
      </c>
      <c r="E12" s="10"/>
      <c r="F12" s="30"/>
      <c r="G12" s="22">
        <f t="shared" si="14"/>
        <v>-0.51597222222222205</v>
      </c>
      <c r="H12" s="36" t="str">
        <f t="shared" si="6"/>
        <v/>
      </c>
      <c r="I12" s="22">
        <f t="shared" si="15"/>
        <v>-0.50347222222222221</v>
      </c>
      <c r="J12" s="13" t="s">
        <v>17</v>
      </c>
      <c r="K12" s="9">
        <f t="shared" si="10"/>
        <v>0.61458333333333315</v>
      </c>
      <c r="L12" s="10">
        <v>0.60763888888888895</v>
      </c>
      <c r="M12" s="30">
        <f t="shared" si="16"/>
        <v>-9.999999999999643</v>
      </c>
      <c r="N12" s="24">
        <f t="shared" si="17"/>
        <v>-6.9444444444441977E-3</v>
      </c>
      <c r="O12" s="39" t="str">
        <f t="shared" si="7"/>
        <v/>
      </c>
      <c r="P12" s="22">
        <f t="shared" si="18"/>
        <v>5.5555555555556468E-3</v>
      </c>
      <c r="Q12" s="14"/>
      <c r="S12" s="34">
        <f t="shared" si="8"/>
        <v>0.18402777777777801</v>
      </c>
    </row>
    <row r="13" spans="1:21" ht="35.1" customHeight="1" x14ac:dyDescent="0.25">
      <c r="A13" s="26">
        <v>9</v>
      </c>
      <c r="B13" s="28" t="s">
        <v>31</v>
      </c>
      <c r="C13" s="9">
        <f t="shared" si="9"/>
        <v>0.43055555555555536</v>
      </c>
      <c r="D13" s="9">
        <f t="shared" si="9"/>
        <v>0.52291666666666647</v>
      </c>
      <c r="E13" s="10">
        <v>0.51666666666666672</v>
      </c>
      <c r="F13" s="30">
        <f t="shared" si="13"/>
        <v>-8.9999999999996483</v>
      </c>
      <c r="G13" s="22">
        <f t="shared" si="14"/>
        <v>-6.2499999999997558E-3</v>
      </c>
      <c r="H13" s="39" t="str">
        <f t="shared" si="6"/>
        <v/>
      </c>
      <c r="I13" s="22">
        <f t="shared" si="15"/>
        <v>0.51666666666666672</v>
      </c>
      <c r="J13" s="13"/>
      <c r="K13" s="9">
        <f t="shared" si="10"/>
        <v>0.62152777777777757</v>
      </c>
      <c r="L13" s="10">
        <v>0.61736111111111114</v>
      </c>
      <c r="M13" s="30">
        <f t="shared" si="16"/>
        <v>-5.9999999999996589</v>
      </c>
      <c r="N13" s="24">
        <f t="shared" si="17"/>
        <v>-4.1666666666664298E-3</v>
      </c>
      <c r="O13" s="39" t="str">
        <f t="shared" si="7"/>
        <v/>
      </c>
      <c r="P13" s="22">
        <f t="shared" si="18"/>
        <v>9.7222222222221877E-3</v>
      </c>
      <c r="Q13" s="14"/>
      <c r="S13" s="34">
        <f t="shared" si="8"/>
        <v>0.18680555555555578</v>
      </c>
    </row>
    <row r="14" spans="1:21" ht="35.1" customHeight="1" x14ac:dyDescent="0.25">
      <c r="A14" s="26">
        <v>10</v>
      </c>
      <c r="B14" s="28" t="s">
        <v>32</v>
      </c>
      <c r="C14" s="9">
        <f t="shared" si="9"/>
        <v>0.43749999999999978</v>
      </c>
      <c r="D14" s="9">
        <f t="shared" si="9"/>
        <v>0.52986111111111089</v>
      </c>
      <c r="E14" s="10">
        <v>0.52500000000000002</v>
      </c>
      <c r="F14" s="30">
        <f t="shared" si="13"/>
        <v>-6.9999999999996554</v>
      </c>
      <c r="G14" s="22">
        <f t="shared" si="14"/>
        <v>-4.8611111111108718E-3</v>
      </c>
      <c r="H14" s="39" t="str">
        <f t="shared" si="6"/>
        <v/>
      </c>
      <c r="I14" s="22">
        <f t="shared" si="15"/>
        <v>8.3333333333333037E-3</v>
      </c>
      <c r="J14" s="13"/>
      <c r="K14" s="9">
        <f t="shared" si="10"/>
        <v>0.62847222222222199</v>
      </c>
      <c r="L14" s="10">
        <v>0.625</v>
      </c>
      <c r="M14" s="30">
        <f t="shared" si="16"/>
        <v>-4.9999999999996625</v>
      </c>
      <c r="N14" s="24">
        <f t="shared" si="17"/>
        <v>-3.4722222222219878E-3</v>
      </c>
      <c r="O14" s="39" t="str">
        <f t="shared" si="7"/>
        <v/>
      </c>
      <c r="P14" s="22">
        <f t="shared" si="18"/>
        <v>7.6388888888888618E-3</v>
      </c>
      <c r="Q14" s="14"/>
      <c r="S14" s="34">
        <f t="shared" si="8"/>
        <v>0.18750000000000022</v>
      </c>
      <c r="U14" s="38" t="s">
        <v>20</v>
      </c>
    </row>
    <row r="15" spans="1:21" x14ac:dyDescent="0.25">
      <c r="A15"/>
    </row>
    <row r="16" spans="1:21" ht="13.8" thickBot="1" x14ac:dyDescent="0.3">
      <c r="A16"/>
      <c r="B16" s="44" t="s">
        <v>15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1:21" ht="23.4" thickBot="1" x14ac:dyDescent="0.45">
      <c r="A17"/>
      <c r="B17" t="s">
        <v>11</v>
      </c>
      <c r="S17" s="35">
        <f>AVERAGE(S5:S16)</f>
        <v>0.18333333333333346</v>
      </c>
      <c r="U17" t="s">
        <v>21</v>
      </c>
    </row>
    <row r="18" spans="1:21" x14ac:dyDescent="0.25">
      <c r="A18"/>
      <c r="B18" t="s">
        <v>16</v>
      </c>
    </row>
    <row r="19" spans="1:21" x14ac:dyDescent="0.25">
      <c r="A19"/>
    </row>
    <row r="20" spans="1:21" x14ac:dyDescent="0.25">
      <c r="A20"/>
    </row>
    <row r="21" spans="1:21" x14ac:dyDescent="0.25">
      <c r="A21"/>
      <c r="S21" s="27"/>
    </row>
    <row r="22" spans="1:21" x14ac:dyDescent="0.25">
      <c r="S22" s="27"/>
    </row>
  </sheetData>
  <sheetProtection sheet="1" objects="1" scenarios="1"/>
  <mergeCells count="3">
    <mergeCell ref="A1:O1"/>
    <mergeCell ref="A2:O2"/>
    <mergeCell ref="B16:Q16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zoomScale="75" zoomScaleNormal="75" workbookViewId="0">
      <selection activeCell="B8" sqref="B8"/>
    </sheetView>
  </sheetViews>
  <sheetFormatPr defaultRowHeight="13.2" x14ac:dyDescent="0.25"/>
  <cols>
    <col min="1" max="1" width="4.5546875" style="25" customWidth="1"/>
    <col min="2" max="2" width="43.66406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  <col min="19" max="19" width="18.109375" customWidth="1"/>
  </cols>
  <sheetData>
    <row r="1" spans="1:21" ht="17.399999999999999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21" ht="17.399999999999999" x14ac:dyDescent="0.3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21" ht="31.2" customHeight="1" thickBot="1" x14ac:dyDescent="0.3">
      <c r="B3" s="1" t="s">
        <v>1</v>
      </c>
      <c r="R3" s="32">
        <v>0.19097222222222221</v>
      </c>
    </row>
    <row r="4" spans="1:21" s="27" customFormat="1" ht="57" customHeight="1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7" t="s">
        <v>12</v>
      </c>
      <c r="G4" s="19" t="s">
        <v>14</v>
      </c>
      <c r="H4" s="20" t="s">
        <v>13</v>
      </c>
      <c r="I4" s="19" t="s">
        <v>14</v>
      </c>
      <c r="J4" s="12" t="s">
        <v>10</v>
      </c>
      <c r="K4" s="5" t="s">
        <v>8</v>
      </c>
      <c r="L4" s="6" t="s">
        <v>9</v>
      </c>
      <c r="M4" s="7" t="s">
        <v>7</v>
      </c>
      <c r="N4" s="19" t="s">
        <v>14</v>
      </c>
      <c r="O4" s="20" t="s">
        <v>13</v>
      </c>
      <c r="P4" s="19" t="s">
        <v>14</v>
      </c>
      <c r="Q4" s="12" t="s">
        <v>10</v>
      </c>
      <c r="S4" s="33" t="s">
        <v>18</v>
      </c>
    </row>
    <row r="5" spans="1:21" ht="35.1" customHeight="1" x14ac:dyDescent="0.25">
      <c r="A5" s="26">
        <v>1</v>
      </c>
      <c r="B5" s="28" t="s">
        <v>34</v>
      </c>
      <c r="C5" s="8">
        <v>0.41666666666666669</v>
      </c>
      <c r="D5" s="11">
        <v>0.50902777777777775</v>
      </c>
      <c r="E5" s="10">
        <v>0.50347222222222221</v>
      </c>
      <c r="F5" s="29">
        <f t="shared" ref="F5:F12" si="0">G5*86400/60</f>
        <v>-7.9999999999999716</v>
      </c>
      <c r="G5" s="21">
        <f t="shared" ref="G5:G12" si="1">E5-D5</f>
        <v>-5.5555555555555358E-3</v>
      </c>
      <c r="H5" s="18" t="str">
        <f t="shared" ref="H5:H12" si="2">IF(G5&lt;0,"",IF(G5=0,"",MINUTE(I5)))</f>
        <v/>
      </c>
      <c r="I5" s="22" t="e">
        <f t="shared" ref="I5:I7" si="3">E5-E4</f>
        <v>#VALUE!</v>
      </c>
      <c r="J5" s="13"/>
      <c r="K5" s="15">
        <v>0.60763888888888895</v>
      </c>
      <c r="L5" s="16">
        <v>0.60555555555555551</v>
      </c>
      <c r="M5" s="29">
        <f t="shared" ref="M5:M12" si="4">N5*86400/60</f>
        <v>-3.0000000000001492</v>
      </c>
      <c r="N5" s="23">
        <f t="shared" ref="N5:N12" si="5">L5-K5</f>
        <v>-2.083333333333437E-3</v>
      </c>
      <c r="O5" s="39"/>
      <c r="P5" s="21" t="e">
        <f t="shared" ref="P5:P7" si="6">L5-L4</f>
        <v>#VALUE!</v>
      </c>
      <c r="Q5" s="14"/>
      <c r="S5" s="34">
        <f>L5-C5</f>
        <v>0.18888888888888883</v>
      </c>
    </row>
    <row r="6" spans="1:21" ht="35.1" customHeight="1" x14ac:dyDescent="0.25">
      <c r="A6" s="26">
        <v>2</v>
      </c>
      <c r="B6" s="28" t="s">
        <v>35</v>
      </c>
      <c r="C6" s="9">
        <f>C5+(10/1440)</f>
        <v>0.4236111111111111</v>
      </c>
      <c r="D6" s="9">
        <f>D5+(10/1440)</f>
        <v>0.51597222222222217</v>
      </c>
      <c r="E6" s="10">
        <v>0.50694444444444442</v>
      </c>
      <c r="F6" s="30">
        <f t="shared" si="0"/>
        <v>-12.999999999999954</v>
      </c>
      <c r="G6" s="22">
        <f t="shared" si="1"/>
        <v>-9.0277777777777457E-3</v>
      </c>
      <c r="H6" s="18" t="str">
        <f t="shared" si="2"/>
        <v/>
      </c>
      <c r="I6" s="22">
        <f t="shared" si="3"/>
        <v>3.4722222222222099E-3</v>
      </c>
      <c r="J6" s="13"/>
      <c r="K6" s="9">
        <f>K5+(10/1440)</f>
        <v>0.61458333333333337</v>
      </c>
      <c r="L6" s="10">
        <v>0.61111111111111105</v>
      </c>
      <c r="M6" s="30">
        <f t="shared" si="4"/>
        <v>-5.0000000000001421</v>
      </c>
      <c r="N6" s="24">
        <f t="shared" si="5"/>
        <v>-3.4722222222223209E-3</v>
      </c>
      <c r="O6" s="39" t="str">
        <f t="shared" ref="O6:O12" si="7">IF(N6&lt;0,"",IF(N6=0,"0",MINUTE(P6)))</f>
        <v/>
      </c>
      <c r="P6" s="22">
        <f t="shared" si="6"/>
        <v>5.5555555555555358E-3</v>
      </c>
      <c r="Q6" s="14"/>
      <c r="S6" s="34">
        <f t="shared" ref="S6:S12" si="8">L6-C6</f>
        <v>0.18749999999999994</v>
      </c>
      <c r="U6" t="s">
        <v>19</v>
      </c>
    </row>
    <row r="7" spans="1:21" ht="35.1" customHeight="1" x14ac:dyDescent="0.25">
      <c r="A7" s="26">
        <v>3</v>
      </c>
      <c r="B7" s="28" t="s">
        <v>36</v>
      </c>
      <c r="C7" s="9">
        <f t="shared" ref="C7:D12" si="9">C6+(10/1440)</f>
        <v>0.43055555555555552</v>
      </c>
      <c r="D7" s="9">
        <f t="shared" si="9"/>
        <v>0.52291666666666659</v>
      </c>
      <c r="E7" s="10">
        <v>0.52222222222222225</v>
      </c>
      <c r="F7" s="30">
        <f t="shared" si="0"/>
        <v>-0.99999999999983658</v>
      </c>
      <c r="G7" s="22">
        <f t="shared" si="1"/>
        <v>-6.9444444444433095E-4</v>
      </c>
      <c r="H7" s="18" t="str">
        <f t="shared" si="2"/>
        <v/>
      </c>
      <c r="I7" s="22">
        <f t="shared" si="3"/>
        <v>1.5277777777777835E-2</v>
      </c>
      <c r="J7" s="13"/>
      <c r="K7" s="9">
        <f t="shared" ref="K7:K12" si="10">K6+(10/1440)</f>
        <v>0.62152777777777779</v>
      </c>
      <c r="L7" s="40">
        <v>0.62361111111111112</v>
      </c>
      <c r="M7" s="41">
        <f t="shared" si="4"/>
        <v>2.9999999999999898</v>
      </c>
      <c r="N7" s="42">
        <f t="shared" si="5"/>
        <v>2.0833333333333259E-3</v>
      </c>
      <c r="O7" s="41">
        <f t="shared" si="7"/>
        <v>18</v>
      </c>
      <c r="P7" s="22">
        <f t="shared" si="6"/>
        <v>1.2500000000000067E-2</v>
      </c>
      <c r="Q7" s="37" t="s">
        <v>42</v>
      </c>
      <c r="S7" s="34">
        <f t="shared" si="8"/>
        <v>0.19305555555555559</v>
      </c>
      <c r="U7" s="38"/>
    </row>
    <row r="8" spans="1:21" ht="35.1" customHeight="1" x14ac:dyDescent="0.25">
      <c r="A8" s="26">
        <v>4</v>
      </c>
      <c r="B8" s="28" t="s">
        <v>37</v>
      </c>
      <c r="C8" s="9">
        <f t="shared" si="9"/>
        <v>0.43749999999999994</v>
      </c>
      <c r="D8" s="9">
        <f t="shared" si="9"/>
        <v>0.52986111111111101</v>
      </c>
      <c r="E8" s="10">
        <v>0.52777777777777779</v>
      </c>
      <c r="F8" s="30">
        <f t="shared" si="0"/>
        <v>-2.9999999999998295</v>
      </c>
      <c r="G8" s="22">
        <f t="shared" si="1"/>
        <v>-2.0833333333332149E-3</v>
      </c>
      <c r="H8" s="18" t="str">
        <f t="shared" si="2"/>
        <v/>
      </c>
      <c r="I8" s="22">
        <f>E8-E7</f>
        <v>5.5555555555555358E-3</v>
      </c>
      <c r="J8" s="13"/>
      <c r="K8" s="9">
        <f t="shared" si="10"/>
        <v>0.62847222222222221</v>
      </c>
      <c r="L8" s="10">
        <v>0.63124999999999998</v>
      </c>
      <c r="M8" s="41">
        <f t="shared" si="4"/>
        <v>3.9999999999999858</v>
      </c>
      <c r="N8" s="24">
        <f t="shared" si="5"/>
        <v>2.7777777777777679E-3</v>
      </c>
      <c r="O8" s="39">
        <f t="shared" si="7"/>
        <v>11</v>
      </c>
      <c r="P8" s="22">
        <f>L8-L7</f>
        <v>7.6388888888888618E-3</v>
      </c>
      <c r="Q8" s="14"/>
      <c r="S8" s="34">
        <f t="shared" si="8"/>
        <v>0.19375000000000003</v>
      </c>
    </row>
    <row r="9" spans="1:21" ht="35.1" customHeight="1" x14ac:dyDescent="0.25">
      <c r="A9" s="26">
        <v>5</v>
      </c>
      <c r="B9" s="28" t="s">
        <v>38</v>
      </c>
      <c r="C9" s="9">
        <f t="shared" si="9"/>
        <v>0.44444444444444436</v>
      </c>
      <c r="D9" s="9">
        <f t="shared" si="9"/>
        <v>0.53680555555555542</v>
      </c>
      <c r="E9" s="10">
        <v>0.53611111111111109</v>
      </c>
      <c r="F9" s="30">
        <f t="shared" si="0"/>
        <v>-0.99999999999983658</v>
      </c>
      <c r="G9" s="22">
        <f t="shared" si="1"/>
        <v>-6.9444444444433095E-4</v>
      </c>
      <c r="H9" s="18" t="str">
        <f t="shared" si="2"/>
        <v/>
      </c>
      <c r="I9" s="22">
        <f t="shared" ref="I9:I12" si="11">E9-E8</f>
        <v>8.3333333333333037E-3</v>
      </c>
      <c r="J9" s="13"/>
      <c r="K9" s="9">
        <f t="shared" si="10"/>
        <v>0.63541666666666663</v>
      </c>
      <c r="L9" s="10">
        <v>0.63611111111111118</v>
      </c>
      <c r="M9" s="41">
        <f t="shared" si="4"/>
        <v>1.0000000000001563</v>
      </c>
      <c r="N9" s="24">
        <f t="shared" si="5"/>
        <v>6.94444444444553E-4</v>
      </c>
      <c r="O9" s="39">
        <f t="shared" si="7"/>
        <v>7</v>
      </c>
      <c r="P9" s="22">
        <f t="shared" ref="P9:P12" si="12">L9-L8</f>
        <v>4.8611111111112049E-3</v>
      </c>
      <c r="Q9" s="14"/>
      <c r="S9" s="34">
        <f t="shared" si="8"/>
        <v>0.19166666666666682</v>
      </c>
    </row>
    <row r="10" spans="1:21" ht="35.1" customHeight="1" x14ac:dyDescent="0.25">
      <c r="A10" s="26">
        <v>6</v>
      </c>
      <c r="B10" s="28" t="s">
        <v>39</v>
      </c>
      <c r="C10" s="9">
        <f t="shared" si="9"/>
        <v>0.45138888888888878</v>
      </c>
      <c r="D10" s="9">
        <f t="shared" si="9"/>
        <v>0.54374999999999984</v>
      </c>
      <c r="E10" s="10">
        <v>0.54166666666666663</v>
      </c>
      <c r="F10" s="30">
        <f t="shared" si="0"/>
        <v>-2.9999999999998295</v>
      </c>
      <c r="G10" s="22">
        <f t="shared" si="1"/>
        <v>-2.0833333333332149E-3</v>
      </c>
      <c r="H10" s="39" t="str">
        <f t="shared" si="2"/>
        <v/>
      </c>
      <c r="I10" s="22">
        <f t="shared" si="11"/>
        <v>5.5555555555555358E-3</v>
      </c>
      <c r="J10" s="13"/>
      <c r="K10" s="9">
        <f t="shared" si="10"/>
        <v>0.64236111111111105</v>
      </c>
      <c r="L10" s="10">
        <v>0.6430555555555556</v>
      </c>
      <c r="M10" s="41">
        <f t="shared" si="4"/>
        <v>1.0000000000001563</v>
      </c>
      <c r="N10" s="24">
        <f t="shared" si="5"/>
        <v>6.94444444444553E-4</v>
      </c>
      <c r="O10" s="39">
        <f t="shared" si="7"/>
        <v>10</v>
      </c>
      <c r="P10" s="22">
        <f t="shared" si="12"/>
        <v>6.9444444444444198E-3</v>
      </c>
      <c r="Q10" s="14"/>
      <c r="S10" s="34">
        <f t="shared" si="8"/>
        <v>0.19166666666666682</v>
      </c>
    </row>
    <row r="11" spans="1:21" ht="35.1" customHeight="1" x14ac:dyDescent="0.25">
      <c r="A11" s="26">
        <v>7</v>
      </c>
      <c r="B11" s="28" t="s">
        <v>40</v>
      </c>
      <c r="C11" s="9">
        <f t="shared" si="9"/>
        <v>0.4583333333333332</v>
      </c>
      <c r="D11" s="9">
        <f t="shared" si="9"/>
        <v>0.55069444444444426</v>
      </c>
      <c r="E11" s="10">
        <v>0.54999999999999993</v>
      </c>
      <c r="F11" s="30">
        <f t="shared" si="0"/>
        <v>-0.99999999999983658</v>
      </c>
      <c r="G11" s="22">
        <f t="shared" si="1"/>
        <v>-6.9444444444433095E-4</v>
      </c>
      <c r="H11" s="39" t="str">
        <f t="shared" si="2"/>
        <v/>
      </c>
      <c r="I11" s="22">
        <f t="shared" si="11"/>
        <v>8.3333333333333037E-3</v>
      </c>
      <c r="J11" s="13"/>
      <c r="K11" s="9">
        <f t="shared" si="10"/>
        <v>0.64930555555555547</v>
      </c>
      <c r="L11" s="10">
        <v>0.64861111111111114</v>
      </c>
      <c r="M11" s="30">
        <f t="shared" si="4"/>
        <v>-0.99999999999983658</v>
      </c>
      <c r="N11" s="24">
        <f t="shared" si="5"/>
        <v>-6.9444444444433095E-4</v>
      </c>
      <c r="O11" s="36" t="str">
        <f t="shared" si="7"/>
        <v/>
      </c>
      <c r="P11" s="22">
        <f t="shared" si="12"/>
        <v>5.5555555555555358E-3</v>
      </c>
      <c r="Q11" s="37"/>
      <c r="S11" s="34">
        <f t="shared" si="8"/>
        <v>0.19027777777777793</v>
      </c>
      <c r="U11" s="38"/>
    </row>
    <row r="12" spans="1:21" ht="35.1" customHeight="1" x14ac:dyDescent="0.25">
      <c r="A12" s="26">
        <v>8</v>
      </c>
      <c r="B12" s="28" t="s">
        <v>41</v>
      </c>
      <c r="C12" s="9">
        <f t="shared" si="9"/>
        <v>0.46527777777777762</v>
      </c>
      <c r="D12" s="9">
        <f t="shared" si="9"/>
        <v>0.55763888888888868</v>
      </c>
      <c r="E12" s="10">
        <v>0.55694444444444446</v>
      </c>
      <c r="F12" s="30">
        <f t="shared" si="0"/>
        <v>-0.9999999999996767</v>
      </c>
      <c r="G12" s="22">
        <f t="shared" si="1"/>
        <v>-6.9444444444421993E-4</v>
      </c>
      <c r="H12" s="18" t="str">
        <f t="shared" si="2"/>
        <v/>
      </c>
      <c r="I12" s="22">
        <f t="shared" si="11"/>
        <v>6.9444444444445308E-3</v>
      </c>
      <c r="J12" s="13"/>
      <c r="K12" s="9">
        <f t="shared" si="10"/>
        <v>0.65624999999999989</v>
      </c>
      <c r="L12" s="10">
        <v>0.65972222222222221</v>
      </c>
      <c r="M12" s="41">
        <f t="shared" si="4"/>
        <v>5.0000000000001421</v>
      </c>
      <c r="N12" s="42">
        <f t="shared" si="5"/>
        <v>3.4722222222223209E-3</v>
      </c>
      <c r="O12" s="41">
        <f t="shared" si="7"/>
        <v>16</v>
      </c>
      <c r="P12" s="22">
        <f t="shared" si="12"/>
        <v>1.1111111111111072E-2</v>
      </c>
      <c r="Q12" s="37" t="s">
        <v>42</v>
      </c>
      <c r="S12" s="34">
        <f t="shared" si="8"/>
        <v>0.19444444444444459</v>
      </c>
      <c r="U12" s="38" t="s">
        <v>20</v>
      </c>
    </row>
    <row r="13" spans="1:21" ht="13.2" customHeight="1" thickBot="1" x14ac:dyDescent="0.3">
      <c r="A13" s="31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S13" s="34"/>
    </row>
    <row r="14" spans="1:21" ht="23.4" thickBot="1" x14ac:dyDescent="0.45">
      <c r="A14"/>
      <c r="S14" s="35">
        <f>AVERAGE(S5:S13)</f>
        <v>0.19140625000000011</v>
      </c>
      <c r="U14" t="s">
        <v>21</v>
      </c>
    </row>
    <row r="15" spans="1:21" x14ac:dyDescent="0.25">
      <c r="A15"/>
      <c r="B15" s="44" t="s">
        <v>15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21" x14ac:dyDescent="0.25">
      <c r="A16"/>
      <c r="B16" t="s">
        <v>11</v>
      </c>
    </row>
    <row r="17" spans="1:13" x14ac:dyDescent="0.25">
      <c r="A17"/>
      <c r="B17" t="s">
        <v>16</v>
      </c>
    </row>
    <row r="18" spans="1:13" x14ac:dyDescent="0.25">
      <c r="A18"/>
    </row>
    <row r="19" spans="1:13" x14ac:dyDescent="0.25">
      <c r="A19"/>
    </row>
    <row r="20" spans="1:13" x14ac:dyDescent="0.25">
      <c r="A20"/>
      <c r="B20" s="46" t="s">
        <v>43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33.6" customHeight="1" x14ac:dyDescent="0.25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</sheetData>
  <sheetProtection sheet="1" objects="1" scenarios="1"/>
  <mergeCells count="5">
    <mergeCell ref="A1:O1"/>
    <mergeCell ref="A2:O2"/>
    <mergeCell ref="B13:Q13"/>
    <mergeCell ref="B15:Q15"/>
    <mergeCell ref="B20:M2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09.09.17</vt:lpstr>
      <vt:lpstr>Протокол 10.09.17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2017-09-12T08:46:12Z</cp:lastPrinted>
  <dcterms:created xsi:type="dcterms:W3CDTF">2014-08-28T08:12:32Z</dcterms:created>
  <dcterms:modified xsi:type="dcterms:W3CDTF">2017-09-12T08:46:17Z</dcterms:modified>
</cp:coreProperties>
</file>